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605" windowHeight="9435" tabRatio="834" activeTab="19"/>
  </bookViews>
  <sheets>
    <sheet name="Д01" sheetId="1" r:id="rId1"/>
    <sheet name="Д02" sheetId="2" r:id="rId2"/>
    <sheet name="Д03" sheetId="3" r:id="rId3"/>
    <sheet name="Д04" sheetId="4" r:id="rId4"/>
    <sheet name="Д05" sheetId="5" r:id="rId5"/>
    <sheet name="Д06" sheetId="6" r:id="rId6"/>
    <sheet name="Д07" sheetId="7" r:id="rId7"/>
    <sheet name="Д08" sheetId="8" r:id="rId8"/>
    <sheet name="Д09" sheetId="9" r:id="rId9"/>
    <sheet name="Д10" sheetId="10" r:id="rId10"/>
    <sheet name="Д11" sheetId="11" r:id="rId11"/>
    <sheet name="Д12" sheetId="12" r:id="rId12"/>
    <sheet name="Д13" sheetId="13" r:id="rId13"/>
    <sheet name="Д14" sheetId="14" r:id="rId14"/>
    <sheet name="Д15" sheetId="15" r:id="rId15"/>
    <sheet name="Д16" sheetId="16" r:id="rId16"/>
    <sheet name="Д17" sheetId="17" r:id="rId17"/>
    <sheet name="Д18" sheetId="18" r:id="rId18"/>
    <sheet name="Д19" sheetId="19" r:id="rId19"/>
    <sheet name="Д20" sheetId="20" r:id="rId20"/>
    <sheet name="ИТОГО" sheetId="21" r:id="rId21"/>
  </sheets>
  <definedNames/>
  <calcPr fullCalcOnLoad="1"/>
</workbook>
</file>

<file path=xl/sharedStrings.xml><?xml version="1.0" encoding="utf-8"?>
<sst xmlns="http://schemas.openxmlformats.org/spreadsheetml/2006/main" count="412" uniqueCount="59">
  <si>
    <t>Наименование блюда</t>
  </si>
  <si>
    <t>№ рецептуры</t>
  </si>
  <si>
    <t>День:</t>
  </si>
  <si>
    <t>Возрастная категория:</t>
  </si>
  <si>
    <t>Прием пищи</t>
  </si>
  <si>
    <t>Белки</t>
  </si>
  <si>
    <t>Жиры</t>
  </si>
  <si>
    <t>Углеводы</t>
  </si>
  <si>
    <t>Вес блюда</t>
  </si>
  <si>
    <t>Пищевые вещества</t>
  </si>
  <si>
    <t>ИТОГО ЗА ЗАВТРАК:</t>
  </si>
  <si>
    <t>ЗАВТРАК</t>
  </si>
  <si>
    <t>ИТОГО ЗА ДЕНЬ:</t>
  </si>
  <si>
    <t xml:space="preserve">Неделя: </t>
  </si>
  <si>
    <t>Энергетическая ценность</t>
  </si>
  <si>
    <t>Примечание</t>
  </si>
  <si>
    <t>Неделя:</t>
  </si>
  <si>
    <t>ИТОГО:</t>
  </si>
  <si>
    <t>Среднее значение за 1 день:</t>
  </si>
  <si>
    <t>Каша  овсяная молочная  с  маслом</t>
  </si>
  <si>
    <t>Масло  сливочное  (порциями)</t>
  </si>
  <si>
    <t>ЕС  79</t>
  </si>
  <si>
    <t>Хлеб пшеничный</t>
  </si>
  <si>
    <t>Каша  манная  молочная  с  изюмом</t>
  </si>
  <si>
    <t>ЕС  229</t>
  </si>
  <si>
    <t>Сыр порциями</t>
  </si>
  <si>
    <t>Пудинг  творожный запеченный</t>
  </si>
  <si>
    <t>ЕС  285</t>
  </si>
  <si>
    <t>Чай  с  сахаром  и  лимоном</t>
  </si>
  <si>
    <t>ЕС  244</t>
  </si>
  <si>
    <t>Чай  с  сахаром</t>
  </si>
  <si>
    <t>Суп  молочный  с вермишелью</t>
  </si>
  <si>
    <t>Чай  с  шиповником</t>
  </si>
  <si>
    <t>Омлет  натуральный</t>
  </si>
  <si>
    <t>Запеканка   рисовая   с  изюмом</t>
  </si>
  <si>
    <t>Меню приготавливаемых блюд</t>
  </si>
  <si>
    <t>Какао с молоком</t>
  </si>
  <si>
    <t>Чай с сахаром</t>
  </si>
  <si>
    <t>Фриттата с овощами</t>
  </si>
  <si>
    <t>Батон пшеничный</t>
  </si>
  <si>
    <t>Чай с молоком</t>
  </si>
  <si>
    <t>Запеканка творожная "Зебра " со сгущ молоком</t>
  </si>
  <si>
    <t>Чай с сахаром и лимоном</t>
  </si>
  <si>
    <t>Каша рисовая молочная с маслом</t>
  </si>
  <si>
    <t>Запеканка из творога со сгущ молоком</t>
  </si>
  <si>
    <t>Каша пшенная молочная с маслом</t>
  </si>
  <si>
    <t>Омлет натуральный</t>
  </si>
  <si>
    <t>Пряник</t>
  </si>
  <si>
    <t>Каша  кукурузная  молочная  с масл</t>
  </si>
  <si>
    <t>Кофейный  напиток  на  молоке</t>
  </si>
  <si>
    <t>Запеканка из творога со сгущ мол</t>
  </si>
  <si>
    <t>Омлет с сыром</t>
  </si>
  <si>
    <t>Хлеб ржаной</t>
  </si>
  <si>
    <t>Каша  кукурузная  молочная  с маслом</t>
  </si>
  <si>
    <t>Запеканка из творога с шоколадным соусом</t>
  </si>
  <si>
    <t>Фрукты в ассортименте (слива)</t>
  </si>
  <si>
    <t>Батон  пшеничный</t>
  </si>
  <si>
    <t>Омлет с помидорами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</si>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</sst>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0.000"/>
    <numFmt numFmtId="179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33" borderId="10" xfId="0" applyFont="1" applyFill="1" applyBorder="1" applyAlignment="1">
      <alignment horizontal="left" indent="1"/>
    </xf>
    <xf numFmtId="4" fontId="4" fillId="0" borderId="10" xfId="0" applyNumberFormat="1" applyFont="1" applyBorder="1" applyAlignment="1">
      <alignment horizontal="right" vertical="top" wrapText="1" indent="1"/>
    </xf>
    <xf numFmtId="4" fontId="5" fillId="33" borderId="10" xfId="0" applyNumberFormat="1" applyFont="1" applyFill="1" applyBorder="1" applyAlignment="1">
      <alignment horizontal="right" vertical="center" indent="1"/>
    </xf>
    <xf numFmtId="4" fontId="5" fillId="33" borderId="10" xfId="0" applyNumberFormat="1" applyFont="1" applyFill="1" applyBorder="1" applyAlignment="1">
      <alignment horizontal="right" vertical="center" wrapText="1" inden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4" fontId="4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5" fillId="39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23"/>
  <sheetViews>
    <sheetView zoomScalePageLayoutView="0" workbookViewId="0" topLeftCell="A1">
      <selection activeCell="L28" sqref="L28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5"/>
      <c r="E3" s="2"/>
    </row>
    <row r="4" spans="3:5" ht="12.75">
      <c r="C4" s="4" t="s">
        <v>13</v>
      </c>
      <c r="D4" s="16">
        <v>1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6.5" customHeight="1">
      <c r="B10" s="50"/>
      <c r="C10" s="5" t="s">
        <v>19</v>
      </c>
      <c r="D10" s="12">
        <v>200</v>
      </c>
      <c r="E10" s="12">
        <v>7.6</v>
      </c>
      <c r="F10" s="12">
        <v>11.6</v>
      </c>
      <c r="G10" s="12">
        <v>26</v>
      </c>
      <c r="H10" s="12">
        <v>238.6</v>
      </c>
      <c r="I10" s="39">
        <v>62</v>
      </c>
    </row>
    <row r="11" spans="2:9" ht="12.75">
      <c r="B11" s="50"/>
      <c r="C11" s="5" t="s">
        <v>20</v>
      </c>
      <c r="D11" s="12">
        <v>10</v>
      </c>
      <c r="E11" s="12">
        <v>0.08</v>
      </c>
      <c r="F11" s="12">
        <v>7.25</v>
      </c>
      <c r="G11" s="12">
        <v>0.12</v>
      </c>
      <c r="H11" s="12">
        <v>66.09</v>
      </c>
      <c r="I11" s="40" t="s">
        <v>21</v>
      </c>
    </row>
    <row r="12" spans="2:9" ht="12.75">
      <c r="B12" s="50"/>
      <c r="C12" s="5" t="s">
        <v>22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0"/>
      <c r="C13" s="5" t="s">
        <v>36</v>
      </c>
      <c r="D13" s="12">
        <v>200</v>
      </c>
      <c r="E13" s="12">
        <v>6.6</v>
      </c>
      <c r="F13" s="12">
        <v>5.1</v>
      </c>
      <c r="G13" s="12">
        <v>18.6</v>
      </c>
      <c r="H13" s="12">
        <v>148.4</v>
      </c>
      <c r="I13" s="39">
        <v>115</v>
      </c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460</v>
      </c>
      <c r="E17" s="13">
        <f>SUM(E9:E16)</f>
        <v>17.83</v>
      </c>
      <c r="F17" s="13">
        <f>SUM(F9:F16)</f>
        <v>24.300000000000004</v>
      </c>
      <c r="G17" s="13">
        <f>SUM(G9:G16)</f>
        <v>66.82</v>
      </c>
      <c r="H17" s="14">
        <f>SUM(H9:H16)</f>
        <v>573.09</v>
      </c>
      <c r="I17" s="11"/>
    </row>
    <row r="18" spans="2:9" ht="12.75">
      <c r="B18" s="8" t="s">
        <v>12</v>
      </c>
      <c r="C18" s="7"/>
      <c r="D18" s="14">
        <f>D17</f>
        <v>460</v>
      </c>
      <c r="E18" s="14">
        <f>E17</f>
        <v>17.83</v>
      </c>
      <c r="F18" s="14">
        <f>F17</f>
        <v>24.300000000000004</v>
      </c>
      <c r="G18" s="14">
        <f>G17</f>
        <v>66.82</v>
      </c>
      <c r="H18" s="14">
        <f>H17</f>
        <v>573.09</v>
      </c>
      <c r="I18" s="11"/>
    </row>
    <row r="20" spans="6:8" ht="12.75">
      <c r="F20" s="41"/>
      <c r="G20" s="41"/>
      <c r="H20" s="41"/>
    </row>
    <row r="21" spans="4:8" ht="12.75">
      <c r="D21" s="42"/>
      <c r="E21" s="44"/>
      <c r="F21" s="44"/>
      <c r="G21" s="44"/>
      <c r="H21" s="44"/>
    </row>
    <row r="22" spans="4:8" ht="12.75">
      <c r="D22" s="43"/>
      <c r="E22" s="43"/>
      <c r="F22" s="43"/>
      <c r="G22" s="43"/>
      <c r="H22" s="43"/>
    </row>
    <row r="23" spans="5:8" ht="12.75">
      <c r="E23" s="45"/>
      <c r="F23" s="45"/>
      <c r="G23" s="45"/>
      <c r="H23" s="45"/>
    </row>
  </sheetData>
  <sheetProtection/>
  <mergeCells count="7">
    <mergeCell ref="B9:B16"/>
    <mergeCell ref="B7:B8"/>
    <mergeCell ref="I7:I8"/>
    <mergeCell ref="E7:G7"/>
    <mergeCell ref="C7:C8"/>
    <mergeCell ref="D7:D8"/>
    <mergeCell ref="H7:H8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/>
      <c r="E3" s="2"/>
    </row>
    <row r="4" spans="3:5" ht="12.75">
      <c r="C4" s="4" t="s">
        <v>13</v>
      </c>
      <c r="D4" s="18">
        <f>'Д06'!D4</f>
        <v>2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0"/>
      <c r="C10" s="5" t="s">
        <v>46</v>
      </c>
      <c r="D10" s="12">
        <v>150</v>
      </c>
      <c r="E10" s="12">
        <v>15.6</v>
      </c>
      <c r="F10" s="12">
        <v>16.35</v>
      </c>
      <c r="G10" s="12">
        <v>2.7</v>
      </c>
      <c r="H10" s="12">
        <v>220.2</v>
      </c>
      <c r="I10" s="48">
        <v>66</v>
      </c>
    </row>
    <row r="11" spans="2:9" ht="12.75">
      <c r="B11" s="50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48">
        <v>121</v>
      </c>
    </row>
    <row r="12" spans="2:9" ht="12.75">
      <c r="B12" s="50"/>
      <c r="C12" s="5" t="s">
        <v>47</v>
      </c>
      <c r="D12" s="12">
        <v>50</v>
      </c>
      <c r="E12" s="12">
        <v>2.7</v>
      </c>
      <c r="F12" s="12">
        <v>3.3</v>
      </c>
      <c r="G12" s="12">
        <v>29.25</v>
      </c>
      <c r="H12" s="12">
        <v>157.5</v>
      </c>
      <c r="I12" s="39">
        <v>162</v>
      </c>
    </row>
    <row r="13" spans="2:9" ht="12.75">
      <c r="B13" s="50"/>
      <c r="C13" s="5" t="s">
        <v>36</v>
      </c>
      <c r="D13" s="12">
        <v>200</v>
      </c>
      <c r="E13" s="12">
        <v>6.6</v>
      </c>
      <c r="F13" s="12">
        <v>5.1</v>
      </c>
      <c r="G13" s="12">
        <v>18.6</v>
      </c>
      <c r="H13" s="12">
        <v>148.4</v>
      </c>
      <c r="I13" s="39">
        <v>25</v>
      </c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430</v>
      </c>
      <c r="E17" s="13">
        <f>SUM(E9:E16)</f>
        <v>27.059999999999995</v>
      </c>
      <c r="F17" s="13">
        <f>SUM(F9:F16)</f>
        <v>25.560000000000002</v>
      </c>
      <c r="G17" s="13">
        <f>SUM(G9:G16)</f>
        <v>65.28</v>
      </c>
      <c r="H17" s="14">
        <f>SUM(H9:H16)</f>
        <v>601.76</v>
      </c>
      <c r="I17" s="11"/>
    </row>
    <row r="18" spans="2:9" ht="12.75">
      <c r="B18" s="8" t="s">
        <v>12</v>
      </c>
      <c r="C18" s="7"/>
      <c r="D18" s="14">
        <f>D17</f>
        <v>430</v>
      </c>
      <c r="E18" s="14">
        <f>E17</f>
        <v>27.059999999999995</v>
      </c>
      <c r="F18" s="14">
        <f>F17</f>
        <v>25.560000000000002</v>
      </c>
      <c r="G18" s="14">
        <f>G17</f>
        <v>65.28</v>
      </c>
      <c r="H18" s="14">
        <f>H17</f>
        <v>601.76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875" style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8"/>
      <c r="E3" s="2"/>
    </row>
    <row r="4" spans="3:5" ht="12.75">
      <c r="C4" s="4" t="s">
        <v>13</v>
      </c>
      <c r="D4" s="16">
        <v>3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5" customHeight="1">
      <c r="B9" s="50" t="s">
        <v>11</v>
      </c>
      <c r="C9" s="5" t="s">
        <v>48</v>
      </c>
      <c r="D9" s="12">
        <v>205</v>
      </c>
      <c r="E9" s="12">
        <v>7.17</v>
      </c>
      <c r="F9" s="12">
        <v>7.38</v>
      </c>
      <c r="G9" s="12">
        <v>35.05</v>
      </c>
      <c r="H9" s="12">
        <v>234.72</v>
      </c>
      <c r="I9" s="39">
        <v>123</v>
      </c>
    </row>
    <row r="10" spans="2:9" ht="12.75">
      <c r="B10" s="50"/>
      <c r="C10" s="5" t="s">
        <v>22</v>
      </c>
      <c r="D10" s="12">
        <v>30</v>
      </c>
      <c r="E10" s="12">
        <v>2.13</v>
      </c>
      <c r="F10" s="12">
        <v>0.21</v>
      </c>
      <c r="G10" s="12">
        <v>13.26</v>
      </c>
      <c r="H10" s="12">
        <v>72</v>
      </c>
      <c r="I10" s="39">
        <v>119</v>
      </c>
    </row>
    <row r="11" spans="2:9" ht="12.75">
      <c r="B11" s="50"/>
      <c r="C11" s="5" t="s">
        <v>49</v>
      </c>
      <c r="D11" s="12">
        <v>200</v>
      </c>
      <c r="E11" s="12">
        <v>6.2</v>
      </c>
      <c r="F11" s="12">
        <v>4.8</v>
      </c>
      <c r="G11" s="12">
        <v>24</v>
      </c>
      <c r="H11" s="12">
        <v>164.6</v>
      </c>
      <c r="I11" s="39">
        <v>161</v>
      </c>
    </row>
    <row r="12" spans="2:9" ht="12.75">
      <c r="B12" s="50"/>
      <c r="C12" s="5"/>
      <c r="D12" s="12"/>
      <c r="E12" s="12"/>
      <c r="F12" s="12"/>
      <c r="G12" s="12"/>
      <c r="H12" s="12"/>
      <c r="I12" s="39"/>
    </row>
    <row r="13" spans="2:9" ht="12.75">
      <c r="B13" s="50"/>
      <c r="C13" s="5"/>
      <c r="D13" s="12"/>
      <c r="E13" s="12"/>
      <c r="F13" s="12"/>
      <c r="G13" s="12"/>
      <c r="H13" s="12"/>
      <c r="I13" s="39"/>
    </row>
    <row r="14" spans="2:9" ht="12.75">
      <c r="B14" s="50"/>
      <c r="C14" s="5"/>
      <c r="D14" s="12"/>
      <c r="E14" s="12"/>
      <c r="F14" s="12"/>
      <c r="G14" s="12"/>
      <c r="H14" s="12"/>
      <c r="I14" s="10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435</v>
      </c>
      <c r="E17" s="13">
        <f>SUM(E9:E16)</f>
        <v>15.5</v>
      </c>
      <c r="F17" s="13">
        <f>SUM(F9:F16)</f>
        <v>12.39</v>
      </c>
      <c r="G17" s="13">
        <f>SUM(G9:G16)</f>
        <v>72.31</v>
      </c>
      <c r="H17" s="14">
        <f>SUM(H9:H16)</f>
        <v>471.32000000000005</v>
      </c>
      <c r="I17" s="11"/>
    </row>
    <row r="18" spans="2:9" ht="12.75">
      <c r="B18" s="8" t="s">
        <v>12</v>
      </c>
      <c r="C18" s="7"/>
      <c r="D18" s="14">
        <f>D17</f>
        <v>435</v>
      </c>
      <c r="E18" s="14">
        <f>E17</f>
        <v>15.5</v>
      </c>
      <c r="F18" s="14">
        <f>F17</f>
        <v>12.39</v>
      </c>
      <c r="G18" s="14">
        <f>G17</f>
        <v>72.31</v>
      </c>
      <c r="H18" s="14">
        <f>H17</f>
        <v>471.32000000000005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/>
      <c r="E3" s="2"/>
    </row>
    <row r="4" spans="3:5" ht="12.75">
      <c r="C4" s="4" t="s">
        <v>13</v>
      </c>
      <c r="D4" s="18">
        <f>'Д11'!D4</f>
        <v>3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0"/>
      <c r="C10" s="46" t="s">
        <v>26</v>
      </c>
      <c r="D10" s="12">
        <v>150</v>
      </c>
      <c r="E10" s="12">
        <v>2.8</v>
      </c>
      <c r="F10" s="12">
        <v>7.4</v>
      </c>
      <c r="G10" s="12">
        <v>26.6</v>
      </c>
      <c r="H10" s="12">
        <v>277</v>
      </c>
      <c r="I10" s="39" t="s">
        <v>27</v>
      </c>
    </row>
    <row r="11" spans="2:9" ht="12.75">
      <c r="B11" s="50"/>
      <c r="C11" s="5" t="s">
        <v>22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39">
        <v>119</v>
      </c>
    </row>
    <row r="12" spans="2:9" ht="12.75">
      <c r="B12" s="50"/>
      <c r="C12" s="5" t="s">
        <v>37</v>
      </c>
      <c r="D12" s="12">
        <v>200</v>
      </c>
      <c r="E12" s="12">
        <v>0.2</v>
      </c>
      <c r="F12" s="12">
        <v>0</v>
      </c>
      <c r="G12" s="12">
        <v>11</v>
      </c>
      <c r="H12" s="12">
        <v>44.8</v>
      </c>
      <c r="I12" s="39">
        <v>114</v>
      </c>
    </row>
    <row r="13" spans="2:9" ht="12.75">
      <c r="B13" s="50"/>
      <c r="C13" s="5"/>
      <c r="D13" s="12"/>
      <c r="E13" s="12"/>
      <c r="F13" s="12"/>
      <c r="G13" s="12"/>
      <c r="H13" s="12"/>
      <c r="I13" s="39"/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380</v>
      </c>
      <c r="E17" s="13">
        <f>SUM(E9:E16)</f>
        <v>5.13</v>
      </c>
      <c r="F17" s="13">
        <f>SUM(F9:F16)</f>
        <v>7.61</v>
      </c>
      <c r="G17" s="13">
        <f>SUM(G9:G16)</f>
        <v>50.86</v>
      </c>
      <c r="H17" s="14">
        <f>SUM(H9:H16)</f>
        <v>393.8</v>
      </c>
      <c r="I17" s="11"/>
    </row>
    <row r="18" spans="2:9" ht="12.75">
      <c r="B18" s="8" t="s">
        <v>12</v>
      </c>
      <c r="C18" s="7"/>
      <c r="D18" s="14">
        <f>D17</f>
        <v>380</v>
      </c>
      <c r="E18" s="14">
        <f>E17</f>
        <v>5.13</v>
      </c>
      <c r="F18" s="14">
        <f>F17</f>
        <v>7.61</v>
      </c>
      <c r="G18" s="14">
        <f>G17</f>
        <v>50.86</v>
      </c>
      <c r="H18" s="14">
        <f>H17</f>
        <v>393.8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8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8"/>
      <c r="E3" s="2"/>
    </row>
    <row r="4" spans="3:5" ht="12.75">
      <c r="C4" s="4" t="s">
        <v>13</v>
      </c>
      <c r="D4" s="18">
        <f>'Д11'!D4</f>
        <v>3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0"/>
      <c r="C10" s="5" t="s">
        <v>34</v>
      </c>
      <c r="D10" s="12">
        <v>150</v>
      </c>
      <c r="E10" s="12">
        <v>3.52</v>
      </c>
      <c r="F10" s="12">
        <v>1.57</v>
      </c>
      <c r="G10" s="12">
        <v>36.22</v>
      </c>
      <c r="H10" s="12">
        <v>173.25</v>
      </c>
      <c r="I10" s="39" t="s">
        <v>29</v>
      </c>
    </row>
    <row r="11" spans="2:9" ht="12.75">
      <c r="B11" s="50"/>
      <c r="C11" s="5" t="s">
        <v>20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0">
        <v>2</v>
      </c>
    </row>
    <row r="12" spans="2:9" ht="12.75">
      <c r="B12" s="50"/>
      <c r="C12" s="5" t="s">
        <v>22</v>
      </c>
      <c r="D12" s="12">
        <v>30</v>
      </c>
      <c r="E12" s="12">
        <v>2.13</v>
      </c>
      <c r="F12" s="12">
        <v>0.21</v>
      </c>
      <c r="G12" s="12">
        <v>13.26</v>
      </c>
      <c r="H12" s="12">
        <v>72</v>
      </c>
      <c r="I12" s="39">
        <v>119</v>
      </c>
    </row>
    <row r="13" spans="2:9" ht="12.75">
      <c r="B13" s="50"/>
      <c r="C13" s="5" t="s">
        <v>42</v>
      </c>
      <c r="D13" s="12">
        <v>200</v>
      </c>
      <c r="E13" s="12">
        <v>0.2</v>
      </c>
      <c r="F13" s="12">
        <v>0</v>
      </c>
      <c r="G13" s="12">
        <v>11</v>
      </c>
      <c r="H13" s="12">
        <v>45.6</v>
      </c>
      <c r="I13" s="39">
        <v>113</v>
      </c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390</v>
      </c>
      <c r="E17" s="13">
        <f>SUM(E9:E16)</f>
        <v>5.930000000000001</v>
      </c>
      <c r="F17" s="13">
        <f>SUM(F9:F16)</f>
        <v>8.98</v>
      </c>
      <c r="G17" s="13">
        <f>SUM(G9:G16)</f>
        <v>60.61</v>
      </c>
      <c r="H17" s="14">
        <f>SUM(H9:H16)</f>
        <v>356.25</v>
      </c>
      <c r="I17" s="11"/>
    </row>
    <row r="18" spans="2:9" ht="12.75">
      <c r="B18" s="8" t="s">
        <v>12</v>
      </c>
      <c r="C18" s="7"/>
      <c r="D18" s="14">
        <f>D17</f>
        <v>390</v>
      </c>
      <c r="E18" s="14">
        <f>E17</f>
        <v>5.930000000000001</v>
      </c>
      <c r="F18" s="14">
        <f>F17</f>
        <v>8.98</v>
      </c>
      <c r="G18" s="14">
        <f>G17</f>
        <v>60.61</v>
      </c>
      <c r="H18" s="14">
        <f>H17</f>
        <v>356.25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8"/>
      <c r="E3" s="2"/>
    </row>
    <row r="4" spans="3:5" ht="12.75">
      <c r="C4" s="4" t="s">
        <v>13</v>
      </c>
      <c r="D4" s="18">
        <f>'Д11'!D4</f>
        <v>3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0"/>
      <c r="C10" s="5" t="s">
        <v>50</v>
      </c>
      <c r="D10" s="12">
        <v>150</v>
      </c>
      <c r="E10" s="12">
        <v>21.15</v>
      </c>
      <c r="F10" s="12">
        <v>15.6</v>
      </c>
      <c r="G10" s="12">
        <v>30</v>
      </c>
      <c r="H10" s="12">
        <v>348.75</v>
      </c>
      <c r="I10" s="40">
        <v>69</v>
      </c>
    </row>
    <row r="11" spans="2:9" ht="12.75">
      <c r="B11" s="50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</v>
      </c>
      <c r="I11" s="49">
        <v>121</v>
      </c>
    </row>
    <row r="12" spans="2:9" ht="12.75">
      <c r="B12" s="50"/>
      <c r="C12" s="5" t="s">
        <v>40</v>
      </c>
      <c r="D12" s="12">
        <v>200</v>
      </c>
      <c r="E12" s="12">
        <v>1.8</v>
      </c>
      <c r="F12" s="12">
        <v>1.2</v>
      </c>
      <c r="G12" s="12">
        <v>13.2</v>
      </c>
      <c r="H12" s="12">
        <v>69.9</v>
      </c>
      <c r="I12" s="39">
        <v>112</v>
      </c>
    </row>
    <row r="13" spans="2:9" ht="12.75">
      <c r="B13" s="50"/>
      <c r="C13" s="5"/>
      <c r="D13" s="12"/>
      <c r="E13" s="12"/>
      <c r="F13" s="12"/>
      <c r="G13" s="12"/>
      <c r="H13" s="12"/>
      <c r="I13" s="39"/>
    </row>
    <row r="14" spans="2:9" ht="12.75">
      <c r="B14" s="50"/>
      <c r="C14" s="5"/>
      <c r="D14" s="12"/>
      <c r="E14" s="12"/>
      <c r="F14" s="12"/>
      <c r="G14" s="12"/>
      <c r="H14" s="12"/>
      <c r="I14" s="10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380</v>
      </c>
      <c r="E17" s="13">
        <f>SUM(E9:E16)</f>
        <v>25.11</v>
      </c>
      <c r="F17" s="13">
        <f>SUM(F9:F16)</f>
        <v>17.61</v>
      </c>
      <c r="G17" s="13">
        <f>SUM(G9:G16)</f>
        <v>57.93000000000001</v>
      </c>
      <c r="H17" s="14">
        <f>SUM(H9:H16)</f>
        <v>494.25</v>
      </c>
      <c r="I17" s="11"/>
    </row>
    <row r="18" spans="2:9" ht="12.75">
      <c r="B18" s="8" t="s">
        <v>12</v>
      </c>
      <c r="C18" s="7"/>
      <c r="D18" s="14">
        <f>D17</f>
        <v>380</v>
      </c>
      <c r="E18" s="14">
        <f>E17</f>
        <v>25.11</v>
      </c>
      <c r="F18" s="14">
        <f>F17</f>
        <v>17.61</v>
      </c>
      <c r="G18" s="14">
        <f>G17</f>
        <v>57.93000000000001</v>
      </c>
      <c r="H18" s="14">
        <f>H17</f>
        <v>494.25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8"/>
      <c r="E3" s="2"/>
    </row>
    <row r="4" spans="3:5" ht="12.75">
      <c r="C4" s="4" t="s">
        <v>13</v>
      </c>
      <c r="D4" s="18">
        <f>'Д11'!D4</f>
        <v>3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0"/>
      <c r="C10" s="5" t="s">
        <v>51</v>
      </c>
      <c r="D10" s="12">
        <v>150</v>
      </c>
      <c r="E10" s="12">
        <v>18.75</v>
      </c>
      <c r="F10" s="12">
        <v>19.5</v>
      </c>
      <c r="G10" s="12">
        <v>2.7</v>
      </c>
      <c r="H10" s="12">
        <v>261.45</v>
      </c>
      <c r="I10" s="39">
        <v>67</v>
      </c>
    </row>
    <row r="11" spans="2:9" ht="12.75">
      <c r="B11" s="50"/>
      <c r="C11" s="5" t="s">
        <v>20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0">
        <v>2</v>
      </c>
    </row>
    <row r="12" spans="2:9" ht="12.75">
      <c r="B12" s="50"/>
      <c r="C12" s="5" t="s">
        <v>39</v>
      </c>
      <c r="D12" s="12">
        <v>30</v>
      </c>
      <c r="E12" s="12">
        <v>2.16</v>
      </c>
      <c r="F12" s="12">
        <v>0.8</v>
      </c>
      <c r="G12" s="12">
        <v>14.73</v>
      </c>
      <c r="H12" s="12">
        <v>75.6</v>
      </c>
      <c r="I12" s="49">
        <v>121</v>
      </c>
    </row>
    <row r="13" spans="2:9" ht="12.75">
      <c r="B13" s="50"/>
      <c r="C13" s="5" t="s">
        <v>36</v>
      </c>
      <c r="D13" s="12">
        <v>200</v>
      </c>
      <c r="E13" s="12">
        <v>6.6</v>
      </c>
      <c r="F13" s="12">
        <v>5.1</v>
      </c>
      <c r="G13" s="12">
        <v>18.6</v>
      </c>
      <c r="H13" s="12">
        <v>148.4</v>
      </c>
      <c r="I13" s="39">
        <v>25</v>
      </c>
    </row>
    <row r="14" spans="2:9" ht="12.75">
      <c r="B14" s="50"/>
      <c r="C14" s="5"/>
      <c r="D14" s="12"/>
      <c r="E14" s="12"/>
      <c r="F14" s="12"/>
      <c r="G14" s="12"/>
      <c r="H14" s="12"/>
      <c r="I14" s="10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390</v>
      </c>
      <c r="E17" s="13">
        <f>SUM(E9:E16)</f>
        <v>27.589999999999996</v>
      </c>
      <c r="F17" s="13">
        <f>SUM(F9:F16)</f>
        <v>32.6</v>
      </c>
      <c r="G17" s="13">
        <f>SUM(G9:G16)</f>
        <v>36.160000000000004</v>
      </c>
      <c r="H17" s="14">
        <f>SUM(H9:H16)</f>
        <v>550.85</v>
      </c>
      <c r="I17" s="11"/>
    </row>
    <row r="18" spans="2:9" ht="12.75">
      <c r="B18" s="8" t="s">
        <v>12</v>
      </c>
      <c r="C18" s="7"/>
      <c r="D18" s="14">
        <f>D17</f>
        <v>390</v>
      </c>
      <c r="E18" s="14">
        <f>E17</f>
        <v>27.589999999999996</v>
      </c>
      <c r="F18" s="14">
        <f>F17</f>
        <v>32.6</v>
      </c>
      <c r="G18" s="14">
        <f>G17</f>
        <v>36.160000000000004</v>
      </c>
      <c r="H18" s="14">
        <f>H17</f>
        <v>550.85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 t="s">
        <v>58</v>
      </c>
      <c r="E3" s="2"/>
    </row>
    <row r="4" spans="3:5" ht="12.75">
      <c r="C4" s="4" t="s">
        <v>13</v>
      </c>
      <c r="D4" s="16">
        <v>4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0"/>
      <c r="C10" s="5" t="s">
        <v>45</v>
      </c>
      <c r="D10" s="12">
        <v>205</v>
      </c>
      <c r="E10" s="12">
        <v>7.79</v>
      </c>
      <c r="F10" s="12">
        <v>7.58</v>
      </c>
      <c r="G10" s="12">
        <v>31.57</v>
      </c>
      <c r="H10" s="12">
        <v>226.32</v>
      </c>
      <c r="I10" s="39">
        <v>168</v>
      </c>
    </row>
    <row r="11" spans="2:9" ht="12.75">
      <c r="B11" s="50"/>
      <c r="C11" s="5" t="s">
        <v>47</v>
      </c>
      <c r="D11" s="12">
        <v>50</v>
      </c>
      <c r="E11" s="12">
        <f>5.4/2</f>
        <v>2.7</v>
      </c>
      <c r="F11" s="12">
        <f>6.6/2</f>
        <v>3.3</v>
      </c>
      <c r="G11" s="12">
        <f>58.5/2</f>
        <v>29.25</v>
      </c>
      <c r="H11" s="12">
        <f>315/2</f>
        <v>157.5</v>
      </c>
      <c r="I11" s="39">
        <v>162</v>
      </c>
    </row>
    <row r="12" spans="2:9" ht="12.75">
      <c r="B12" s="50"/>
      <c r="C12" s="5" t="s">
        <v>52</v>
      </c>
      <c r="D12" s="12">
        <v>40</v>
      </c>
      <c r="E12" s="12">
        <v>2.28</v>
      </c>
      <c r="F12" s="12">
        <v>0.44</v>
      </c>
      <c r="G12" s="12">
        <v>14.88</v>
      </c>
      <c r="H12" s="12">
        <v>72.52</v>
      </c>
      <c r="I12" s="39">
        <v>120</v>
      </c>
    </row>
    <row r="13" spans="2:9" ht="12.75">
      <c r="B13" s="50"/>
      <c r="C13" s="5" t="s">
        <v>37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39">
        <v>114</v>
      </c>
    </row>
    <row r="14" spans="2:9" ht="12.75">
      <c r="B14" s="50"/>
      <c r="C14" s="5"/>
      <c r="D14" s="12"/>
      <c r="E14" s="12"/>
      <c r="F14" s="12"/>
      <c r="G14" s="12"/>
      <c r="H14" s="12"/>
      <c r="I14" s="10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495</v>
      </c>
      <c r="E17" s="13">
        <f>SUM(E9:E16)</f>
        <v>12.969999999999999</v>
      </c>
      <c r="F17" s="13">
        <f>SUM(F9:F16)</f>
        <v>11.319999999999999</v>
      </c>
      <c r="G17" s="13">
        <f>SUM(G9:G16)</f>
        <v>86.7</v>
      </c>
      <c r="H17" s="14">
        <f>SUM(H9:H16)</f>
        <v>501.14</v>
      </c>
      <c r="I17" s="11"/>
    </row>
    <row r="18" spans="2:9" ht="12.75">
      <c r="B18" s="8" t="s">
        <v>12</v>
      </c>
      <c r="C18" s="7"/>
      <c r="D18" s="14">
        <f>D17</f>
        <v>495</v>
      </c>
      <c r="E18" s="14">
        <f>E17</f>
        <v>12.969999999999999</v>
      </c>
      <c r="F18" s="14">
        <f>F17</f>
        <v>11.319999999999999</v>
      </c>
      <c r="G18" s="14">
        <f>G17</f>
        <v>86.7</v>
      </c>
      <c r="H18" s="14">
        <f>H17</f>
        <v>501.14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6.125" style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/>
      <c r="E3" s="2"/>
    </row>
    <row r="4" spans="3:5" ht="12.75">
      <c r="C4" s="4" t="s">
        <v>13</v>
      </c>
      <c r="D4" s="18">
        <f>'Д16'!D4</f>
        <v>4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0"/>
      <c r="C10" s="5" t="s">
        <v>53</v>
      </c>
      <c r="D10" s="12">
        <v>205</v>
      </c>
      <c r="E10" s="12">
        <v>7.17</v>
      </c>
      <c r="F10" s="12">
        <v>7.38</v>
      </c>
      <c r="G10" s="12">
        <v>35.05</v>
      </c>
      <c r="H10" s="12">
        <v>234.72</v>
      </c>
      <c r="I10" s="39">
        <v>123</v>
      </c>
    </row>
    <row r="11" spans="2:9" ht="12.75">
      <c r="B11" s="50"/>
      <c r="C11" s="5" t="s">
        <v>20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0">
        <v>2</v>
      </c>
    </row>
    <row r="12" spans="2:9" ht="12.75">
      <c r="B12" s="50"/>
      <c r="C12" s="5" t="s">
        <v>22</v>
      </c>
      <c r="D12" s="12">
        <v>30</v>
      </c>
      <c r="E12" s="12">
        <v>2.13</v>
      </c>
      <c r="F12" s="12">
        <v>0.21</v>
      </c>
      <c r="G12" s="12">
        <v>13.26</v>
      </c>
      <c r="H12" s="12">
        <v>72</v>
      </c>
      <c r="I12" s="39">
        <v>119</v>
      </c>
    </row>
    <row r="13" spans="2:9" ht="12.75">
      <c r="B13" s="50"/>
      <c r="C13" s="5" t="s">
        <v>32</v>
      </c>
      <c r="D13" s="12">
        <v>200</v>
      </c>
      <c r="E13" s="12">
        <v>0.4</v>
      </c>
      <c r="F13" s="12">
        <v>0.6</v>
      </c>
      <c r="G13" s="12">
        <v>17.8</v>
      </c>
      <c r="H13" s="12">
        <v>78.6</v>
      </c>
      <c r="I13" s="39">
        <v>160</v>
      </c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445</v>
      </c>
      <c r="E17" s="13">
        <f>SUM(E9:E16)</f>
        <v>9.78</v>
      </c>
      <c r="F17" s="13">
        <f>SUM(F9:F16)</f>
        <v>15.39</v>
      </c>
      <c r="G17" s="13">
        <f>SUM(G9:G16)</f>
        <v>66.24</v>
      </c>
      <c r="H17" s="14">
        <f>SUM(H9:H16)</f>
        <v>450.72</v>
      </c>
      <c r="I17" s="11"/>
    </row>
    <row r="18" spans="2:9" ht="12.75">
      <c r="B18" s="8" t="s">
        <v>12</v>
      </c>
      <c r="C18" s="7"/>
      <c r="D18" s="14">
        <f>D17</f>
        <v>445</v>
      </c>
      <c r="E18" s="14">
        <f>E17</f>
        <v>9.78</v>
      </c>
      <c r="F18" s="14">
        <f>F17</f>
        <v>15.39</v>
      </c>
      <c r="G18" s="14">
        <f>G17</f>
        <v>66.24</v>
      </c>
      <c r="H18" s="14">
        <f>H17</f>
        <v>450.72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/>
      <c r="E3" s="2"/>
    </row>
    <row r="4" spans="3:5" ht="12.75">
      <c r="C4" s="4" t="s">
        <v>13</v>
      </c>
      <c r="D4" s="18">
        <f>'Д16'!D4</f>
        <v>4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25.5">
      <c r="B10" s="50"/>
      <c r="C10" s="5" t="s">
        <v>54</v>
      </c>
      <c r="D10" s="12">
        <v>150</v>
      </c>
      <c r="E10" s="12">
        <v>18.9</v>
      </c>
      <c r="F10" s="12">
        <v>14.1</v>
      </c>
      <c r="G10" s="12">
        <v>31.35</v>
      </c>
      <c r="H10" s="12">
        <v>328.8</v>
      </c>
      <c r="I10" s="39">
        <v>196</v>
      </c>
    </row>
    <row r="11" spans="2:9" ht="12.75">
      <c r="B11" s="50"/>
      <c r="C11" s="5" t="s">
        <v>55</v>
      </c>
      <c r="D11" s="12">
        <v>100</v>
      </c>
      <c r="E11" s="12">
        <v>0.8</v>
      </c>
      <c r="F11" s="12">
        <v>0</v>
      </c>
      <c r="G11" s="12">
        <v>9.9</v>
      </c>
      <c r="H11" s="12">
        <v>43</v>
      </c>
      <c r="I11" s="49">
        <v>27</v>
      </c>
    </row>
    <row r="12" spans="2:9" ht="12.75">
      <c r="B12" s="50"/>
      <c r="C12" s="5" t="s">
        <v>39</v>
      </c>
      <c r="D12" s="12">
        <v>30</v>
      </c>
      <c r="E12" s="12">
        <v>2.16</v>
      </c>
      <c r="F12" s="12">
        <v>0.8</v>
      </c>
      <c r="G12" s="12">
        <v>14.73</v>
      </c>
      <c r="H12" s="12">
        <v>75.6</v>
      </c>
      <c r="I12" s="40">
        <v>121</v>
      </c>
    </row>
    <row r="13" spans="2:9" ht="12.75">
      <c r="B13" s="50"/>
      <c r="C13" s="5" t="s">
        <v>40</v>
      </c>
      <c r="D13" s="12">
        <v>200</v>
      </c>
      <c r="E13" s="12">
        <v>1.8</v>
      </c>
      <c r="F13" s="12">
        <v>1.2</v>
      </c>
      <c r="G13" s="12">
        <v>13.2</v>
      </c>
      <c r="H13" s="12">
        <v>69.9</v>
      </c>
      <c r="I13" s="39">
        <v>112</v>
      </c>
    </row>
    <row r="14" spans="2:9" ht="12.75">
      <c r="B14" s="50"/>
      <c r="C14" s="5"/>
      <c r="D14" s="12"/>
      <c r="E14" s="12"/>
      <c r="F14" s="12"/>
      <c r="G14" s="12"/>
      <c r="H14" s="12"/>
      <c r="I14" s="10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480</v>
      </c>
      <c r="E17" s="13">
        <f>SUM(E9:E16)</f>
        <v>23.66</v>
      </c>
      <c r="F17" s="13">
        <f>SUM(F9:F16)</f>
        <v>16.1</v>
      </c>
      <c r="G17" s="13">
        <f>SUM(G9:G16)</f>
        <v>69.18</v>
      </c>
      <c r="H17" s="14">
        <f>SUM(H9:H16)</f>
        <v>517.3</v>
      </c>
      <c r="I17" s="11"/>
    </row>
    <row r="18" spans="2:9" ht="12.75">
      <c r="B18" s="8" t="s">
        <v>12</v>
      </c>
      <c r="C18" s="7"/>
      <c r="D18" s="14">
        <f>D17</f>
        <v>480</v>
      </c>
      <c r="E18" s="14">
        <f>E17</f>
        <v>23.66</v>
      </c>
      <c r="F18" s="14">
        <f>F17</f>
        <v>16.1</v>
      </c>
      <c r="G18" s="14">
        <f>G17</f>
        <v>69.18</v>
      </c>
      <c r="H18" s="14">
        <f>H17</f>
        <v>517.3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/>
      <c r="E3" s="2"/>
    </row>
    <row r="4" spans="3:5" ht="12.75">
      <c r="C4" s="4" t="s">
        <v>13</v>
      </c>
      <c r="D4" s="18">
        <f>'Д16'!D4</f>
        <v>4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0"/>
      <c r="C10" s="46" t="s">
        <v>31</v>
      </c>
      <c r="D10" s="12">
        <v>200</v>
      </c>
      <c r="E10" s="12">
        <v>6.4</v>
      </c>
      <c r="F10" s="12">
        <v>5.2</v>
      </c>
      <c r="G10" s="12">
        <v>18</v>
      </c>
      <c r="H10" s="12">
        <v>144.8</v>
      </c>
      <c r="I10" s="39">
        <v>44</v>
      </c>
    </row>
    <row r="11" spans="2:9" ht="12.75">
      <c r="B11" s="50"/>
      <c r="C11" s="5" t="s">
        <v>20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0">
        <v>2</v>
      </c>
    </row>
    <row r="12" spans="2:9" ht="12.75">
      <c r="B12" s="50"/>
      <c r="C12" s="5" t="s">
        <v>56</v>
      </c>
      <c r="D12" s="12">
        <v>30</v>
      </c>
      <c r="E12" s="12">
        <v>2.16</v>
      </c>
      <c r="F12" s="12">
        <v>0.81</v>
      </c>
      <c r="G12" s="12">
        <v>14.73</v>
      </c>
      <c r="H12" s="12">
        <v>75.66</v>
      </c>
      <c r="I12" s="39">
        <v>121</v>
      </c>
    </row>
    <row r="13" spans="2:9" ht="12.75">
      <c r="B13" s="50"/>
      <c r="C13" s="5" t="s">
        <v>49</v>
      </c>
      <c r="D13" s="12">
        <v>200</v>
      </c>
      <c r="E13" s="12">
        <v>6.2</v>
      </c>
      <c r="F13" s="12">
        <v>4.8</v>
      </c>
      <c r="G13" s="12">
        <v>24</v>
      </c>
      <c r="H13" s="12">
        <v>164.6</v>
      </c>
      <c r="I13" s="39">
        <v>161</v>
      </c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440</v>
      </c>
      <c r="E17" s="13">
        <f>SUM(E9:E16)</f>
        <v>14.84</v>
      </c>
      <c r="F17" s="13">
        <f>SUM(F9:F16)</f>
        <v>18.01</v>
      </c>
      <c r="G17" s="13">
        <f>SUM(G9:G16)</f>
        <v>56.86</v>
      </c>
      <c r="H17" s="14">
        <f>SUM(H9:H16)</f>
        <v>450.46000000000004</v>
      </c>
      <c r="I17" s="11"/>
    </row>
    <row r="18" spans="2:9" ht="12.75">
      <c r="B18" s="8" t="s">
        <v>12</v>
      </c>
      <c r="C18" s="7"/>
      <c r="D18" s="14">
        <f>D17</f>
        <v>440</v>
      </c>
      <c r="E18" s="14">
        <f>E17</f>
        <v>14.84</v>
      </c>
      <c r="F18" s="14">
        <f>F17</f>
        <v>18.01</v>
      </c>
      <c r="G18" s="14">
        <f>G17</f>
        <v>56.86</v>
      </c>
      <c r="H18" s="14">
        <f>H17</f>
        <v>450.46000000000004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9" width="11.1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8"/>
      <c r="E3" s="2"/>
    </row>
    <row r="4" spans="3:5" ht="12.75">
      <c r="C4" s="4" t="s">
        <v>13</v>
      </c>
      <c r="D4" s="18">
        <f>'Д01'!D4</f>
        <v>1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25.5">
      <c r="B10" s="50"/>
      <c r="C10" s="5" t="s">
        <v>23</v>
      </c>
      <c r="D10" s="12">
        <v>200</v>
      </c>
      <c r="E10" s="12">
        <v>6.4</v>
      </c>
      <c r="F10" s="12">
        <v>6.6</v>
      </c>
      <c r="G10" s="12">
        <v>45</v>
      </c>
      <c r="H10" s="12">
        <v>265</v>
      </c>
      <c r="I10" s="39" t="s">
        <v>24</v>
      </c>
    </row>
    <row r="11" spans="2:9" ht="12.75">
      <c r="B11" s="50"/>
      <c r="C11" s="5" t="s">
        <v>20</v>
      </c>
      <c r="D11" s="12">
        <v>15</v>
      </c>
      <c r="E11" s="12">
        <v>0.12</v>
      </c>
      <c r="F11" s="12">
        <v>10.87</v>
      </c>
      <c r="G11" s="12">
        <v>0.19</v>
      </c>
      <c r="H11" s="12">
        <v>99.13</v>
      </c>
      <c r="I11" s="40" t="s">
        <v>21</v>
      </c>
    </row>
    <row r="12" spans="2:9" ht="12.75">
      <c r="B12" s="50"/>
      <c r="C12" s="5" t="s">
        <v>25</v>
      </c>
      <c r="D12" s="12">
        <v>10</v>
      </c>
      <c r="E12" s="12">
        <v>2.44</v>
      </c>
      <c r="F12" s="12">
        <v>2.36</v>
      </c>
      <c r="G12" s="12">
        <v>0</v>
      </c>
      <c r="H12" s="12">
        <v>31</v>
      </c>
      <c r="I12" s="39">
        <v>1</v>
      </c>
    </row>
    <row r="13" spans="2:9" ht="12.75">
      <c r="B13" s="50"/>
      <c r="C13" s="5" t="s">
        <v>22</v>
      </c>
      <c r="D13" s="12">
        <v>50</v>
      </c>
      <c r="E13" s="12">
        <v>3.55</v>
      </c>
      <c r="F13" s="12">
        <v>0.35</v>
      </c>
      <c r="G13" s="12">
        <v>22.1</v>
      </c>
      <c r="H13" s="12">
        <v>120</v>
      </c>
      <c r="I13" s="10">
        <v>119</v>
      </c>
    </row>
    <row r="14" spans="2:9" ht="12.75">
      <c r="B14" s="50"/>
      <c r="C14" s="5" t="s">
        <v>37</v>
      </c>
      <c r="D14" s="12">
        <v>200</v>
      </c>
      <c r="E14" s="12">
        <v>0.2</v>
      </c>
      <c r="F14" s="12">
        <v>0</v>
      </c>
      <c r="G14" s="12">
        <v>11</v>
      </c>
      <c r="H14" s="12">
        <v>44.8</v>
      </c>
      <c r="I14" s="39">
        <v>114</v>
      </c>
    </row>
    <row r="15" spans="2:9" ht="12.75">
      <c r="B15" s="50"/>
      <c r="C15" s="5"/>
      <c r="D15" s="12"/>
      <c r="E15" s="12"/>
      <c r="F15" s="12"/>
      <c r="G15" s="12"/>
      <c r="H15" s="12"/>
      <c r="I15" s="39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475</v>
      </c>
      <c r="E17" s="13">
        <f>SUM(E9:E16)</f>
        <v>12.71</v>
      </c>
      <c r="F17" s="13">
        <f>SUM(F9:F16)</f>
        <v>20.18</v>
      </c>
      <c r="G17" s="13">
        <f>SUM(G9:G16)</f>
        <v>78.28999999999999</v>
      </c>
      <c r="H17" s="14">
        <f>SUM(H9:H16)</f>
        <v>559.93</v>
      </c>
      <c r="I17" s="11"/>
    </row>
    <row r="18" spans="2:9" ht="12.75">
      <c r="B18" s="8" t="s">
        <v>12</v>
      </c>
      <c r="C18" s="7"/>
      <c r="D18" s="14">
        <f>D17</f>
        <v>475</v>
      </c>
      <c r="E18" s="14">
        <f>E17</f>
        <v>12.71</v>
      </c>
      <c r="F18" s="14">
        <f>F17</f>
        <v>20.18</v>
      </c>
      <c r="G18" s="14">
        <f>G17</f>
        <v>78.28999999999999</v>
      </c>
      <c r="H18" s="14">
        <f>H17</f>
        <v>559.93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18"/>
  <sheetViews>
    <sheetView tabSelected="1" zoomScalePageLayoutView="0" workbookViewId="0" topLeftCell="A1">
      <selection activeCell="K28" sqref="K28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25390625" style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/>
      <c r="E3" s="2"/>
    </row>
    <row r="4" spans="3:5" ht="12.75">
      <c r="C4" s="4" t="s">
        <v>13</v>
      </c>
      <c r="D4" s="18">
        <f>'Д16'!D4</f>
        <v>4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0"/>
      <c r="C10" s="5" t="s">
        <v>57</v>
      </c>
      <c r="D10" s="12">
        <v>150</v>
      </c>
      <c r="E10" s="12">
        <v>15.75</v>
      </c>
      <c r="F10" s="12">
        <v>16.35</v>
      </c>
      <c r="G10" s="12">
        <v>3.3</v>
      </c>
      <c r="H10" s="12">
        <v>223.05</v>
      </c>
      <c r="I10" s="40">
        <v>68</v>
      </c>
    </row>
    <row r="11" spans="2:9" ht="12.75">
      <c r="B11" s="50"/>
      <c r="C11" s="5" t="s">
        <v>20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0">
        <v>2</v>
      </c>
    </row>
    <row r="12" spans="2:9" ht="12.75">
      <c r="B12" s="50"/>
      <c r="C12" s="5" t="s">
        <v>56</v>
      </c>
      <c r="D12" s="12">
        <v>30</v>
      </c>
      <c r="E12" s="12">
        <v>2.16</v>
      </c>
      <c r="F12" s="12">
        <v>0.81</v>
      </c>
      <c r="G12" s="12">
        <v>14.73</v>
      </c>
      <c r="H12" s="12">
        <v>75.66</v>
      </c>
      <c r="I12" s="39">
        <v>121</v>
      </c>
    </row>
    <row r="13" spans="2:9" ht="12.75">
      <c r="B13" s="50"/>
      <c r="C13" s="5" t="s">
        <v>30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39">
        <v>114</v>
      </c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39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390</v>
      </c>
      <c r="E17" s="13">
        <f>SUM(E9:E16)</f>
        <v>18.19</v>
      </c>
      <c r="F17" s="13">
        <f>SUM(F9:F16)</f>
        <v>24.36</v>
      </c>
      <c r="G17" s="13">
        <f>SUM(G9:G16)</f>
        <v>29.16</v>
      </c>
      <c r="H17" s="14">
        <f>SUM(H9:H16)</f>
        <v>408.91</v>
      </c>
      <c r="I17" s="11"/>
    </row>
    <row r="18" spans="2:9" ht="12.75">
      <c r="B18" s="8" t="s">
        <v>12</v>
      </c>
      <c r="C18" s="7"/>
      <c r="D18" s="14">
        <f>D17</f>
        <v>390</v>
      </c>
      <c r="E18" s="14">
        <f>E17</f>
        <v>18.19</v>
      </c>
      <c r="F18" s="14">
        <f>F17</f>
        <v>24.36</v>
      </c>
      <c r="G18" s="14">
        <f>G17</f>
        <v>29.16</v>
      </c>
      <c r="H18" s="14">
        <f>H17</f>
        <v>408.91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30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/>
    </row>
    <row r="3" spans="3:5" ht="12.75">
      <c r="C3" s="4"/>
      <c r="D3" s="15"/>
      <c r="E3" s="2"/>
    </row>
    <row r="4" spans="3:5" ht="12.75">
      <c r="C4" s="4"/>
      <c r="D4" s="16"/>
      <c r="E4" s="2"/>
    </row>
    <row r="5" spans="3:7" ht="12.75">
      <c r="C5" s="4"/>
      <c r="D5" s="16"/>
      <c r="E5" s="2"/>
      <c r="F5" s="4"/>
      <c r="G5" s="2"/>
    </row>
    <row r="7" spans="2:9" ht="25.5" customHeight="1">
      <c r="B7" s="51" t="s">
        <v>16</v>
      </c>
      <c r="C7" s="51" t="s">
        <v>2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15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s="3" customFormat="1" ht="12.75">
      <c r="B9" s="37">
        <f>'Д01'!D4</f>
        <v>1</v>
      </c>
      <c r="C9" s="26">
        <f>'Д01'!$D$5</f>
        <v>1</v>
      </c>
      <c r="D9" s="19">
        <f>'Д01'!D$18</f>
        <v>460</v>
      </c>
      <c r="E9" s="19">
        <f>'Д01'!E$18</f>
        <v>17.83</v>
      </c>
      <c r="F9" s="19">
        <f>'Д01'!F$18</f>
        <v>24.300000000000004</v>
      </c>
      <c r="G9" s="19">
        <f>'Д01'!G$18</f>
        <v>66.82</v>
      </c>
      <c r="H9" s="19">
        <f>'Д01'!H$18</f>
        <v>573.09</v>
      </c>
      <c r="I9" s="20"/>
    </row>
    <row r="10" spans="2:9" ht="12.75">
      <c r="B10" s="25"/>
      <c r="C10" s="26">
        <f>'Д02'!$D$5</f>
        <v>2</v>
      </c>
      <c r="D10" s="19">
        <f>'Д02'!D$18</f>
        <v>475</v>
      </c>
      <c r="E10" s="19">
        <f>'Д02'!E$18</f>
        <v>12.71</v>
      </c>
      <c r="F10" s="19">
        <f>'Д02'!F$18</f>
        <v>20.18</v>
      </c>
      <c r="G10" s="19">
        <f>'Д02'!G$18</f>
        <v>78.28999999999999</v>
      </c>
      <c r="H10" s="19">
        <f>'Д02'!H$18</f>
        <v>559.93</v>
      </c>
      <c r="I10" s="20"/>
    </row>
    <row r="11" spans="2:9" ht="12.75">
      <c r="B11" s="25"/>
      <c r="C11" s="26">
        <f>'Д03'!$D$5</f>
        <v>3</v>
      </c>
      <c r="D11" s="19">
        <f>'Д03'!D$18</f>
        <v>380</v>
      </c>
      <c r="E11" s="19">
        <f>'Д03'!E$18</f>
        <v>23.61</v>
      </c>
      <c r="F11" s="19">
        <f>'Д03'!F$18</f>
        <v>25.1</v>
      </c>
      <c r="G11" s="19">
        <f>'Д03'!G$18</f>
        <v>31.2</v>
      </c>
      <c r="H11" s="19">
        <f>'Д03'!H$18</f>
        <v>445.35</v>
      </c>
      <c r="I11" s="20"/>
    </row>
    <row r="12" spans="2:9" ht="12.75">
      <c r="B12" s="25"/>
      <c r="C12" s="26">
        <f>'Д04'!$D$5</f>
        <v>4</v>
      </c>
      <c r="D12" s="19">
        <f>'Д04'!D$18</f>
        <v>380</v>
      </c>
      <c r="E12" s="19">
        <f>'Д04'!E$18</f>
        <v>22.95</v>
      </c>
      <c r="F12" s="19">
        <f>'Д04'!F$18</f>
        <v>9.690000000000001</v>
      </c>
      <c r="G12" s="19">
        <f>'Д04'!G$18</f>
        <v>55.31</v>
      </c>
      <c r="H12" s="19">
        <f>'Д04'!H$18</f>
        <v>401.70000000000005</v>
      </c>
      <c r="I12" s="20"/>
    </row>
    <row r="13" spans="2:9" ht="12.75">
      <c r="B13" s="27"/>
      <c r="C13" s="26">
        <f>'Д05'!$D$5</f>
        <v>5</v>
      </c>
      <c r="D13" s="19">
        <f>'Д05'!D$18</f>
        <v>460</v>
      </c>
      <c r="E13" s="19">
        <f>'Д05'!E$18</f>
        <v>10.430000000000001</v>
      </c>
      <c r="F13" s="19">
        <f>'Д05'!F$18</f>
        <v>13.395</v>
      </c>
      <c r="G13" s="19">
        <f>'Д05'!G$18</f>
        <v>58.025000000000006</v>
      </c>
      <c r="H13" s="19">
        <f>'Д05'!H$18</f>
        <v>409.485</v>
      </c>
      <c r="I13" s="20"/>
    </row>
    <row r="14" spans="2:9" ht="12.75">
      <c r="B14" s="28">
        <f>'Д06'!D4</f>
        <v>2</v>
      </c>
      <c r="C14" s="29">
        <f>'Д06'!$D$5</f>
        <v>1</v>
      </c>
      <c r="D14" s="21">
        <f>'Д06'!D$18</f>
        <v>450</v>
      </c>
      <c r="E14" s="21">
        <f>'Д06'!E$18</f>
        <v>13.870000000000001</v>
      </c>
      <c r="F14" s="21">
        <f>'Д06'!F$18</f>
        <v>12.700000000000001</v>
      </c>
      <c r="G14" s="21">
        <f>'Д06'!G$18</f>
        <v>59.53</v>
      </c>
      <c r="H14" s="21">
        <f>'Д06'!H$18</f>
        <v>407.25</v>
      </c>
      <c r="I14" s="22"/>
    </row>
    <row r="15" spans="2:9" ht="12.75">
      <c r="B15" s="30"/>
      <c r="C15" s="29">
        <f>'Д07'!$D$5</f>
        <v>2</v>
      </c>
      <c r="D15" s="21">
        <f>'Д07'!D$18</f>
        <v>400</v>
      </c>
      <c r="E15" s="21">
        <f>'Д07'!E$18</f>
        <v>19.349999999999998</v>
      </c>
      <c r="F15" s="21">
        <f>'Д07'!F$18</f>
        <v>16.700000000000003</v>
      </c>
      <c r="G15" s="21">
        <f>'Д07'!G$18</f>
        <v>35.8</v>
      </c>
      <c r="H15" s="21">
        <f>'Д07'!H$18</f>
        <v>385</v>
      </c>
      <c r="I15" s="22"/>
    </row>
    <row r="16" spans="2:9" ht="12.75">
      <c r="B16" s="30"/>
      <c r="C16" s="29">
        <f>'Д08'!$D$5</f>
        <v>3</v>
      </c>
      <c r="D16" s="21">
        <f>'Д08'!D$18</f>
        <v>380</v>
      </c>
      <c r="E16" s="21">
        <f>'Д08'!E$18</f>
        <v>10.36</v>
      </c>
      <c r="F16" s="21">
        <f>'Д08'!F$18</f>
        <v>14.76</v>
      </c>
      <c r="G16" s="21">
        <f>'Д08'!G$18</f>
        <v>57.68</v>
      </c>
      <c r="H16" s="21">
        <f>'Д08'!H$18</f>
        <v>446.85</v>
      </c>
      <c r="I16" s="22"/>
    </row>
    <row r="17" spans="2:9" ht="12.75">
      <c r="B17" s="30"/>
      <c r="C17" s="29">
        <f>'Д09'!$D$5</f>
        <v>4</v>
      </c>
      <c r="D17" s="21">
        <f>'Д09'!D$18</f>
        <v>445</v>
      </c>
      <c r="E17" s="21">
        <f>'Д09'!E$18</f>
        <v>14.16</v>
      </c>
      <c r="F17" s="21">
        <f>'Д09'!F$18</f>
        <v>11.35</v>
      </c>
      <c r="G17" s="21">
        <f>'Д09'!G$18</f>
        <v>58.03</v>
      </c>
      <c r="H17" s="21">
        <f>'Д09'!H$18</f>
        <v>399.22</v>
      </c>
      <c r="I17" s="22"/>
    </row>
    <row r="18" spans="2:9" ht="12.75">
      <c r="B18" s="31"/>
      <c r="C18" s="29">
        <f>'Д10'!$D$5</f>
        <v>5</v>
      </c>
      <c r="D18" s="21">
        <f>'Д10'!D$18</f>
        <v>430</v>
      </c>
      <c r="E18" s="21">
        <f>'Д10'!E$18</f>
        <v>27.059999999999995</v>
      </c>
      <c r="F18" s="21">
        <f>'Д10'!F$18</f>
        <v>25.560000000000002</v>
      </c>
      <c r="G18" s="21">
        <f>'Д10'!G$18</f>
        <v>65.28</v>
      </c>
      <c r="H18" s="21">
        <f>'Д10'!H$18</f>
        <v>601.76</v>
      </c>
      <c r="I18" s="22"/>
    </row>
    <row r="19" spans="2:9" ht="12.75">
      <c r="B19" s="32">
        <f>'Д11'!D4</f>
        <v>3</v>
      </c>
      <c r="C19" s="26">
        <f>'Д11'!$D$5</f>
        <v>1</v>
      </c>
      <c r="D19" s="19">
        <f>'Д11'!D$18</f>
        <v>435</v>
      </c>
      <c r="E19" s="19">
        <f>'Д11'!E$18</f>
        <v>15.5</v>
      </c>
      <c r="F19" s="19">
        <f>'Д11'!F$18</f>
        <v>12.39</v>
      </c>
      <c r="G19" s="19">
        <f>'Д11'!G$18</f>
        <v>72.31</v>
      </c>
      <c r="H19" s="19">
        <f>'Д11'!H$18</f>
        <v>471.32000000000005</v>
      </c>
      <c r="I19" s="20"/>
    </row>
    <row r="20" spans="2:9" ht="12.75">
      <c r="B20" s="25"/>
      <c r="C20" s="26">
        <f>'Д12'!$D$5</f>
        <v>2</v>
      </c>
      <c r="D20" s="19">
        <f>'Д12'!D$18</f>
        <v>380</v>
      </c>
      <c r="E20" s="19">
        <f>'Д12'!E$18</f>
        <v>5.13</v>
      </c>
      <c r="F20" s="19">
        <f>'Д12'!F$18</f>
        <v>7.61</v>
      </c>
      <c r="G20" s="19">
        <f>'Д12'!G$18</f>
        <v>50.86</v>
      </c>
      <c r="H20" s="19">
        <f>'Д12'!H$18</f>
        <v>393.8</v>
      </c>
      <c r="I20" s="20"/>
    </row>
    <row r="21" spans="2:9" ht="12.75">
      <c r="B21" s="25"/>
      <c r="C21" s="26">
        <f>'Д13'!$D$5</f>
        <v>3</v>
      </c>
      <c r="D21" s="19">
        <f>'Д13'!D$18</f>
        <v>390</v>
      </c>
      <c r="E21" s="19">
        <f>'Д13'!E$18</f>
        <v>5.930000000000001</v>
      </c>
      <c r="F21" s="19">
        <f>'Д13'!F$18</f>
        <v>8.98</v>
      </c>
      <c r="G21" s="19">
        <f>'Д13'!G$18</f>
        <v>60.61</v>
      </c>
      <c r="H21" s="19">
        <f>'Д13'!H$18</f>
        <v>356.25</v>
      </c>
      <c r="I21" s="20"/>
    </row>
    <row r="22" spans="2:9" ht="12.75">
      <c r="B22" s="25"/>
      <c r="C22" s="26">
        <f>'Д14'!$D$5</f>
        <v>4</v>
      </c>
      <c r="D22" s="19">
        <f>'Д14'!D$18</f>
        <v>380</v>
      </c>
      <c r="E22" s="19">
        <f>'Д14'!E$18</f>
        <v>25.11</v>
      </c>
      <c r="F22" s="19">
        <f>'Д14'!F$18</f>
        <v>17.61</v>
      </c>
      <c r="G22" s="19">
        <f>'Д14'!G$18</f>
        <v>57.93000000000001</v>
      </c>
      <c r="H22" s="19">
        <f>'Д14'!H$18</f>
        <v>494.25</v>
      </c>
      <c r="I22" s="20"/>
    </row>
    <row r="23" spans="2:9" ht="12.75">
      <c r="B23" s="27"/>
      <c r="C23" s="26">
        <f>'Д15'!$D$5</f>
        <v>5</v>
      </c>
      <c r="D23" s="19">
        <f>'Д15'!D$18</f>
        <v>390</v>
      </c>
      <c r="E23" s="19">
        <f>'Д15'!E$18</f>
        <v>27.589999999999996</v>
      </c>
      <c r="F23" s="19">
        <f>'Д15'!F$18</f>
        <v>32.6</v>
      </c>
      <c r="G23" s="19">
        <f>'Д15'!G$18</f>
        <v>36.160000000000004</v>
      </c>
      <c r="H23" s="19">
        <f>'Д15'!H$18</f>
        <v>550.85</v>
      </c>
      <c r="I23" s="20"/>
    </row>
    <row r="24" spans="2:9" ht="12.75">
      <c r="B24" s="33">
        <f>'Д16'!D4</f>
        <v>4</v>
      </c>
      <c r="C24" s="34">
        <f>'Д16'!$D$5</f>
        <v>1</v>
      </c>
      <c r="D24" s="23">
        <f>'Д16'!D$18</f>
        <v>495</v>
      </c>
      <c r="E24" s="23">
        <f>'Д16'!E$18</f>
        <v>12.969999999999999</v>
      </c>
      <c r="F24" s="23">
        <f>'Д16'!F$18</f>
        <v>11.319999999999999</v>
      </c>
      <c r="G24" s="23">
        <f>'Д16'!G$18</f>
        <v>86.7</v>
      </c>
      <c r="H24" s="23">
        <f>'Д16'!H$18</f>
        <v>501.14</v>
      </c>
      <c r="I24" s="24"/>
    </row>
    <row r="25" spans="2:9" ht="12.75">
      <c r="B25" s="35"/>
      <c r="C25" s="34">
        <f>'Д17'!$D$5</f>
        <v>2</v>
      </c>
      <c r="D25" s="23">
        <f>'Д17'!D$18</f>
        <v>445</v>
      </c>
      <c r="E25" s="23">
        <f>'Д17'!E$18</f>
        <v>9.78</v>
      </c>
      <c r="F25" s="23">
        <f>'Д17'!F$18</f>
        <v>15.39</v>
      </c>
      <c r="G25" s="23">
        <f>'Д17'!G$18</f>
        <v>66.24</v>
      </c>
      <c r="H25" s="23">
        <f>'Д17'!H$18</f>
        <v>450.72</v>
      </c>
      <c r="I25" s="24"/>
    </row>
    <row r="26" spans="2:9" ht="12.75">
      <c r="B26" s="35"/>
      <c r="C26" s="34">
        <f>'Д18'!$D$5</f>
        <v>3</v>
      </c>
      <c r="D26" s="23">
        <f>'Д18'!D$18</f>
        <v>480</v>
      </c>
      <c r="E26" s="23">
        <f>'Д18'!E$18</f>
        <v>23.66</v>
      </c>
      <c r="F26" s="23">
        <f>'Д18'!F$18</f>
        <v>16.1</v>
      </c>
      <c r="G26" s="23">
        <f>'Д18'!G$18</f>
        <v>69.18</v>
      </c>
      <c r="H26" s="23">
        <f>'Д18'!H$18</f>
        <v>517.3</v>
      </c>
      <c r="I26" s="24"/>
    </row>
    <row r="27" spans="2:9" ht="12.75">
      <c r="B27" s="35"/>
      <c r="C27" s="34">
        <f>'Д19'!$D$5</f>
        <v>4</v>
      </c>
      <c r="D27" s="23">
        <f>'Д19'!D$18</f>
        <v>440</v>
      </c>
      <c r="E27" s="23">
        <f>'Д19'!E$18</f>
        <v>14.84</v>
      </c>
      <c r="F27" s="23">
        <f>'Д19'!F$18</f>
        <v>18.01</v>
      </c>
      <c r="G27" s="23">
        <f>'Д19'!G$18</f>
        <v>56.86</v>
      </c>
      <c r="H27" s="23">
        <f>'Д19'!H$18</f>
        <v>450.46000000000004</v>
      </c>
      <c r="I27" s="24"/>
    </row>
    <row r="28" spans="2:9" ht="12.75">
      <c r="B28" s="36"/>
      <c r="C28" s="34">
        <f>'Д20'!$D$5</f>
        <v>5</v>
      </c>
      <c r="D28" s="23">
        <f>'Д20'!D$18</f>
        <v>390</v>
      </c>
      <c r="E28" s="23">
        <f>'Д20'!E$18</f>
        <v>18.19</v>
      </c>
      <c r="F28" s="23">
        <f>'Д20'!F$18</f>
        <v>24.36</v>
      </c>
      <c r="G28" s="23">
        <f>'Д20'!G$18</f>
        <v>29.16</v>
      </c>
      <c r="H28" s="23">
        <f>'Д20'!H$18</f>
        <v>408.91</v>
      </c>
      <c r="I28" s="24"/>
    </row>
    <row r="29" spans="3:8" s="3" customFormat="1" ht="12.75">
      <c r="C29" s="3" t="s">
        <v>17</v>
      </c>
      <c r="D29" s="38">
        <f>SUM(D9:D28)</f>
        <v>8485</v>
      </c>
      <c r="E29" s="38">
        <f>SUM(E9:E28)</f>
        <v>331.03</v>
      </c>
      <c r="F29" s="38">
        <f>SUM(F9:F28)</f>
        <v>338.105</v>
      </c>
      <c r="G29" s="38">
        <f>SUM(G9:G28)</f>
        <v>1151.975</v>
      </c>
      <c r="H29" s="38">
        <f>SUM(H9:H28)</f>
        <v>9224.635000000002</v>
      </c>
    </row>
    <row r="30" spans="3:8" ht="12.75">
      <c r="C30" s="3" t="s">
        <v>18</v>
      </c>
      <c r="D30" s="38">
        <f>D29/20</f>
        <v>424.25</v>
      </c>
      <c r="E30" s="38">
        <f>E29/20</f>
        <v>16.551499999999997</v>
      </c>
      <c r="F30" s="38">
        <f>F29/20</f>
        <v>16.905250000000002</v>
      </c>
      <c r="G30" s="38">
        <f>G29/20</f>
        <v>57.598749999999995</v>
      </c>
      <c r="H30" s="38">
        <f>H29/20</f>
        <v>461.2317500000001</v>
      </c>
    </row>
  </sheetData>
  <sheetProtection/>
  <mergeCells count="6">
    <mergeCell ref="H7:H8"/>
    <mergeCell ref="I7:I8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9" width="11.1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8"/>
      <c r="E3" s="2"/>
    </row>
    <row r="4" spans="3:5" ht="12.75">
      <c r="C4" s="4" t="s">
        <v>13</v>
      </c>
      <c r="D4" s="18">
        <f>'Д01'!D4</f>
        <v>1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0"/>
      <c r="C10" s="46" t="s">
        <v>38</v>
      </c>
      <c r="D10" s="12">
        <v>150</v>
      </c>
      <c r="E10" s="12">
        <v>19.65</v>
      </c>
      <c r="F10" s="12">
        <v>23.1</v>
      </c>
      <c r="G10" s="12">
        <v>3.3</v>
      </c>
      <c r="H10" s="12">
        <v>299.85</v>
      </c>
      <c r="I10" s="39">
        <v>452</v>
      </c>
    </row>
    <row r="11" spans="2:9" ht="12.75">
      <c r="B11" s="50"/>
      <c r="C11" s="5" t="s">
        <v>39</v>
      </c>
      <c r="D11" s="12">
        <v>30</v>
      </c>
      <c r="E11" s="12">
        <v>2.16</v>
      </c>
      <c r="F11" s="12">
        <v>0.8</v>
      </c>
      <c r="G11" s="12">
        <v>14.7</v>
      </c>
      <c r="H11" s="12">
        <v>75.6</v>
      </c>
      <c r="I11" s="39">
        <v>121</v>
      </c>
    </row>
    <row r="12" spans="2:9" ht="12.75">
      <c r="B12" s="50"/>
      <c r="C12" s="5" t="s">
        <v>40</v>
      </c>
      <c r="D12" s="12">
        <v>200</v>
      </c>
      <c r="E12" s="12">
        <v>1.8</v>
      </c>
      <c r="F12" s="12">
        <v>1.2</v>
      </c>
      <c r="G12" s="12">
        <v>13.2</v>
      </c>
      <c r="H12" s="12">
        <v>69.9</v>
      </c>
      <c r="I12" s="39">
        <v>112</v>
      </c>
    </row>
    <row r="13" spans="2:9" ht="12.75">
      <c r="B13" s="50"/>
      <c r="C13" s="5"/>
      <c r="D13" s="12"/>
      <c r="E13" s="12"/>
      <c r="F13" s="12"/>
      <c r="G13" s="12"/>
      <c r="H13" s="12"/>
      <c r="I13" s="39"/>
    </row>
    <row r="14" spans="2:9" ht="12.75">
      <c r="B14" s="50"/>
      <c r="C14" s="5"/>
      <c r="D14" s="12"/>
      <c r="E14" s="12"/>
      <c r="F14" s="12"/>
      <c r="G14" s="12"/>
      <c r="H14" s="12"/>
      <c r="I14" s="10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380</v>
      </c>
      <c r="E17" s="13">
        <f>SUM(E9:E16)</f>
        <v>23.61</v>
      </c>
      <c r="F17" s="13">
        <f>SUM(F9:F16)</f>
        <v>25.1</v>
      </c>
      <c r="G17" s="13">
        <f>SUM(G9:G16)</f>
        <v>31.2</v>
      </c>
      <c r="H17" s="14">
        <f>SUM(H9:H16)</f>
        <v>445.35</v>
      </c>
      <c r="I17" s="11"/>
    </row>
    <row r="18" spans="2:9" ht="12.75">
      <c r="B18" s="8" t="s">
        <v>12</v>
      </c>
      <c r="C18" s="7"/>
      <c r="D18" s="14">
        <f>D17</f>
        <v>380</v>
      </c>
      <c r="E18" s="14">
        <f>E17</f>
        <v>23.61</v>
      </c>
      <c r="F18" s="14">
        <f>F17</f>
        <v>25.1</v>
      </c>
      <c r="G18" s="14">
        <f>G17</f>
        <v>31.2</v>
      </c>
      <c r="H18" s="14">
        <f>H17</f>
        <v>445.35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8"/>
      <c r="E3" s="2"/>
    </row>
    <row r="4" spans="3:5" ht="12.75">
      <c r="C4" s="4" t="s">
        <v>13</v>
      </c>
      <c r="D4" s="18">
        <f>'Д01'!D4</f>
        <v>1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25.5">
      <c r="B10" s="50"/>
      <c r="C10" s="5" t="s">
        <v>41</v>
      </c>
      <c r="D10" s="12">
        <v>150</v>
      </c>
      <c r="E10" s="12">
        <v>20.59</v>
      </c>
      <c r="F10" s="12">
        <v>8.88</v>
      </c>
      <c r="G10" s="12">
        <v>29.58</v>
      </c>
      <c r="H10" s="12">
        <v>280.5</v>
      </c>
      <c r="I10" s="47">
        <v>198</v>
      </c>
    </row>
    <row r="11" spans="2:9" ht="12.75">
      <c r="B11" s="50"/>
      <c r="C11" s="5" t="s">
        <v>42</v>
      </c>
      <c r="D11" s="12">
        <v>200</v>
      </c>
      <c r="E11" s="12">
        <v>0.2</v>
      </c>
      <c r="F11" s="12">
        <v>0</v>
      </c>
      <c r="G11" s="12">
        <v>11</v>
      </c>
      <c r="H11" s="12">
        <v>45.6</v>
      </c>
      <c r="I11" s="47">
        <v>113</v>
      </c>
    </row>
    <row r="12" spans="2:9" ht="12.75">
      <c r="B12" s="50"/>
      <c r="C12" s="5" t="s">
        <v>39</v>
      </c>
      <c r="D12" s="12">
        <v>30</v>
      </c>
      <c r="E12" s="12">
        <v>2.16</v>
      </c>
      <c r="F12" s="12">
        <v>0.81</v>
      </c>
      <c r="G12" s="12">
        <v>14.73</v>
      </c>
      <c r="H12" s="12">
        <v>75.6</v>
      </c>
      <c r="I12" s="47">
        <v>121</v>
      </c>
    </row>
    <row r="13" spans="2:9" ht="12.75">
      <c r="B13" s="50"/>
      <c r="C13" s="5"/>
      <c r="D13" s="12"/>
      <c r="E13" s="12"/>
      <c r="F13" s="12"/>
      <c r="G13" s="12"/>
      <c r="H13" s="12"/>
      <c r="I13" s="47"/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380</v>
      </c>
      <c r="E17" s="13">
        <f>SUM(E9:E16)</f>
        <v>22.95</v>
      </c>
      <c r="F17" s="13">
        <f>SUM(F9:F16)</f>
        <v>9.690000000000001</v>
      </c>
      <c r="G17" s="13">
        <f>SUM(G9:G16)</f>
        <v>55.31</v>
      </c>
      <c r="H17" s="14">
        <f>SUM(H9:H16)</f>
        <v>401.70000000000005</v>
      </c>
      <c r="I17" s="11"/>
    </row>
    <row r="18" spans="2:9" ht="12.75">
      <c r="B18" s="8" t="s">
        <v>12</v>
      </c>
      <c r="C18" s="7"/>
      <c r="D18" s="14">
        <f>D17</f>
        <v>380</v>
      </c>
      <c r="E18" s="14">
        <f>E17</f>
        <v>22.95</v>
      </c>
      <c r="F18" s="14">
        <f>F17</f>
        <v>9.690000000000001</v>
      </c>
      <c r="G18" s="14">
        <f>G17</f>
        <v>55.31</v>
      </c>
      <c r="H18" s="14">
        <f>H17</f>
        <v>401.70000000000005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8"/>
      <c r="E3" s="2"/>
    </row>
    <row r="4" spans="3:5" ht="12.75">
      <c r="C4" s="4" t="s">
        <v>13</v>
      </c>
      <c r="D4" s="18">
        <f>'Д01'!D4</f>
        <v>1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0"/>
      <c r="C10" s="46" t="s">
        <v>31</v>
      </c>
      <c r="D10" s="12">
        <v>200</v>
      </c>
      <c r="E10" s="12">
        <v>6.4</v>
      </c>
      <c r="F10" s="12">
        <v>5.2</v>
      </c>
      <c r="G10" s="12">
        <v>18</v>
      </c>
      <c r="H10" s="12">
        <v>144.8</v>
      </c>
      <c r="I10" s="39">
        <v>44</v>
      </c>
    </row>
    <row r="11" spans="2:9" ht="12.75">
      <c r="B11" s="50"/>
      <c r="C11" s="5" t="s">
        <v>20</v>
      </c>
      <c r="D11" s="12">
        <v>10</v>
      </c>
      <c r="E11" s="12">
        <f>0.16*10/20</f>
        <v>0.08</v>
      </c>
      <c r="F11" s="12">
        <f>14.49/2</f>
        <v>7.245</v>
      </c>
      <c r="G11" s="12">
        <f>0.25/2</f>
        <v>0.125</v>
      </c>
      <c r="H11" s="12">
        <f>132.17/2</f>
        <v>66.085</v>
      </c>
      <c r="I11" s="40" t="s">
        <v>21</v>
      </c>
    </row>
    <row r="12" spans="2:9" ht="12.75">
      <c r="B12" s="50"/>
      <c r="C12" s="5" t="s">
        <v>22</v>
      </c>
      <c r="D12" s="12">
        <v>50</v>
      </c>
      <c r="E12" s="12">
        <v>3.55</v>
      </c>
      <c r="F12" s="12">
        <v>0.35</v>
      </c>
      <c r="G12" s="12">
        <v>22.1</v>
      </c>
      <c r="H12" s="12">
        <v>120</v>
      </c>
      <c r="I12" s="10">
        <v>119</v>
      </c>
    </row>
    <row r="13" spans="2:9" ht="12.75">
      <c r="B13" s="50"/>
      <c r="C13" s="5" t="s">
        <v>32</v>
      </c>
      <c r="D13" s="12">
        <v>200</v>
      </c>
      <c r="E13" s="12">
        <v>0.4</v>
      </c>
      <c r="F13" s="12">
        <v>0.6</v>
      </c>
      <c r="G13" s="12">
        <v>17.8</v>
      </c>
      <c r="H13" s="12">
        <v>78.6</v>
      </c>
      <c r="I13" s="39">
        <v>160</v>
      </c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460</v>
      </c>
      <c r="E17" s="13">
        <f>SUM(E9:E16)</f>
        <v>10.430000000000001</v>
      </c>
      <c r="F17" s="13">
        <f>SUM(F9:F16)</f>
        <v>13.395</v>
      </c>
      <c r="G17" s="13">
        <f>SUM(G9:G16)</f>
        <v>58.025000000000006</v>
      </c>
      <c r="H17" s="14">
        <f>SUM(H9:H16)</f>
        <v>409.485</v>
      </c>
      <c r="I17" s="11"/>
    </row>
    <row r="18" spans="2:9" ht="12.75">
      <c r="B18" s="8" t="s">
        <v>12</v>
      </c>
      <c r="C18" s="7"/>
      <c r="D18" s="14">
        <f>D17</f>
        <v>460</v>
      </c>
      <c r="E18" s="14">
        <f>E17</f>
        <v>10.430000000000001</v>
      </c>
      <c r="F18" s="14">
        <f>F17</f>
        <v>13.395</v>
      </c>
      <c r="G18" s="14">
        <f>G17</f>
        <v>58.025000000000006</v>
      </c>
      <c r="H18" s="14">
        <f>H17</f>
        <v>409.485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6.75390625" style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/>
      <c r="E3" s="2"/>
    </row>
    <row r="4" spans="3:5" ht="12.75">
      <c r="C4" s="4" t="s">
        <v>13</v>
      </c>
      <c r="D4" s="16">
        <v>2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0"/>
      <c r="C10" s="5" t="s">
        <v>43</v>
      </c>
      <c r="D10" s="12">
        <v>205</v>
      </c>
      <c r="E10" s="12">
        <v>6.25</v>
      </c>
      <c r="F10" s="12">
        <v>7.15</v>
      </c>
      <c r="G10" s="12">
        <v>31.6</v>
      </c>
      <c r="H10" s="12">
        <v>215.25</v>
      </c>
      <c r="I10" s="40">
        <v>56</v>
      </c>
    </row>
    <row r="11" spans="2:9" ht="12.75">
      <c r="B11" s="50"/>
      <c r="C11" s="5" t="s">
        <v>25</v>
      </c>
      <c r="D11" s="12">
        <v>15</v>
      </c>
      <c r="E11" s="12">
        <v>3.66</v>
      </c>
      <c r="F11" s="12">
        <v>3.54</v>
      </c>
      <c r="G11" s="12">
        <v>0</v>
      </c>
      <c r="H11" s="12">
        <v>46.5</v>
      </c>
      <c r="I11" s="48">
        <v>1</v>
      </c>
    </row>
    <row r="12" spans="2:9" ht="12.75">
      <c r="B12" s="50"/>
      <c r="C12" s="5" t="s">
        <v>39</v>
      </c>
      <c r="D12" s="12">
        <v>30</v>
      </c>
      <c r="E12" s="12">
        <v>2.16</v>
      </c>
      <c r="F12" s="12">
        <v>0.81</v>
      </c>
      <c r="G12" s="12">
        <v>14.73</v>
      </c>
      <c r="H12" s="12">
        <v>75.6</v>
      </c>
      <c r="I12" s="39">
        <v>119</v>
      </c>
    </row>
    <row r="13" spans="2:9" ht="12.75">
      <c r="B13" s="50"/>
      <c r="C13" s="5" t="s">
        <v>40</v>
      </c>
      <c r="D13" s="12">
        <v>200</v>
      </c>
      <c r="E13" s="12">
        <v>1.8</v>
      </c>
      <c r="F13" s="12">
        <v>1.2</v>
      </c>
      <c r="G13" s="12">
        <v>13.2</v>
      </c>
      <c r="H13" s="12">
        <v>69.9</v>
      </c>
      <c r="I13" s="39">
        <v>112</v>
      </c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450</v>
      </c>
      <c r="E17" s="13">
        <f>SUM(E9:E16)</f>
        <v>13.870000000000001</v>
      </c>
      <c r="F17" s="13">
        <f>SUM(F9:F16)</f>
        <v>12.700000000000001</v>
      </c>
      <c r="G17" s="13">
        <f>SUM(G9:G16)</f>
        <v>59.53</v>
      </c>
      <c r="H17" s="14">
        <f>SUM(H9:H16)</f>
        <v>407.25</v>
      </c>
      <c r="I17" s="11"/>
    </row>
    <row r="18" spans="2:9" ht="12.75">
      <c r="B18" s="8" t="s">
        <v>12</v>
      </c>
      <c r="C18" s="7"/>
      <c r="D18" s="14">
        <f>D17</f>
        <v>450</v>
      </c>
      <c r="E18" s="14">
        <f>E17</f>
        <v>13.870000000000001</v>
      </c>
      <c r="F18" s="14">
        <f>F17</f>
        <v>12.700000000000001</v>
      </c>
      <c r="G18" s="14">
        <f>G17</f>
        <v>59.53</v>
      </c>
      <c r="H18" s="14">
        <f>H17</f>
        <v>407.25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/>
      <c r="E3" s="2"/>
    </row>
    <row r="4" spans="3:5" ht="12.75">
      <c r="C4" s="4" t="s">
        <v>13</v>
      </c>
      <c r="D4" s="18">
        <f>'Д06'!D4</f>
        <v>2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0"/>
      <c r="C10" s="5" t="s">
        <v>33</v>
      </c>
      <c r="D10" s="12">
        <v>150</v>
      </c>
      <c r="E10" s="12">
        <v>15.6</v>
      </c>
      <c r="F10" s="12">
        <v>16.35</v>
      </c>
      <c r="G10" s="12">
        <v>2.7</v>
      </c>
      <c r="H10" s="12">
        <v>220.2</v>
      </c>
      <c r="I10" s="39">
        <v>66</v>
      </c>
    </row>
    <row r="11" spans="2:9" ht="12.75">
      <c r="B11" s="50"/>
      <c r="C11" s="5" t="s">
        <v>22</v>
      </c>
      <c r="D11" s="12">
        <v>50</v>
      </c>
      <c r="E11" s="12">
        <v>3.55</v>
      </c>
      <c r="F11" s="12">
        <v>0.35</v>
      </c>
      <c r="G11" s="12">
        <v>22.1</v>
      </c>
      <c r="H11" s="12">
        <v>120</v>
      </c>
      <c r="I11" s="10">
        <v>119</v>
      </c>
    </row>
    <row r="12" spans="2:9" ht="12.75">
      <c r="B12" s="50"/>
      <c r="C12" s="5" t="s">
        <v>30</v>
      </c>
      <c r="D12" s="12">
        <v>200</v>
      </c>
      <c r="E12" s="12">
        <v>0.2</v>
      </c>
      <c r="F12" s="12">
        <v>0</v>
      </c>
      <c r="G12" s="12">
        <v>11</v>
      </c>
      <c r="H12" s="12">
        <v>44.8</v>
      </c>
      <c r="I12" s="39">
        <v>114</v>
      </c>
    </row>
    <row r="13" spans="2:9" ht="12.75">
      <c r="B13" s="50"/>
      <c r="C13" s="5"/>
      <c r="D13" s="12"/>
      <c r="E13" s="12"/>
      <c r="F13" s="12"/>
      <c r="G13" s="12"/>
      <c r="H13" s="12"/>
      <c r="I13" s="39"/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400</v>
      </c>
      <c r="E17" s="13">
        <f>SUM(E9:E16)</f>
        <v>19.349999999999998</v>
      </c>
      <c r="F17" s="13">
        <f>SUM(F9:F16)</f>
        <v>16.700000000000003</v>
      </c>
      <c r="G17" s="13">
        <f>SUM(G9:G16)</f>
        <v>35.8</v>
      </c>
      <c r="H17" s="14">
        <f>SUM(H9:H16)</f>
        <v>385</v>
      </c>
      <c r="I17" s="11"/>
    </row>
    <row r="18" spans="2:9" ht="12.75">
      <c r="B18" s="8" t="s">
        <v>12</v>
      </c>
      <c r="C18" s="7"/>
      <c r="D18" s="14">
        <f>D17</f>
        <v>400</v>
      </c>
      <c r="E18" s="14">
        <f>E17</f>
        <v>19.349999999999998</v>
      </c>
      <c r="F18" s="14">
        <f>F17</f>
        <v>16.700000000000003</v>
      </c>
      <c r="G18" s="14">
        <f>G17</f>
        <v>35.8</v>
      </c>
      <c r="H18" s="14">
        <f>H17</f>
        <v>385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/>
      <c r="E3" s="2"/>
    </row>
    <row r="4" spans="3:5" ht="12.75">
      <c r="C4" s="4" t="s">
        <v>13</v>
      </c>
      <c r="D4" s="18">
        <f>'Д06'!D4</f>
        <v>2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25.5">
      <c r="B10" s="50"/>
      <c r="C10" s="5" t="s">
        <v>44</v>
      </c>
      <c r="D10" s="12">
        <v>150</v>
      </c>
      <c r="E10" s="12">
        <v>8</v>
      </c>
      <c r="F10" s="12">
        <v>13.95</v>
      </c>
      <c r="G10" s="12">
        <v>31.95</v>
      </c>
      <c r="H10" s="12">
        <v>325.65</v>
      </c>
      <c r="I10" s="39">
        <v>69</v>
      </c>
    </row>
    <row r="11" spans="2:9" ht="12.75">
      <c r="B11" s="50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</v>
      </c>
      <c r="I11" s="49">
        <v>119</v>
      </c>
    </row>
    <row r="12" spans="2:9" ht="12.75">
      <c r="B12" s="50"/>
      <c r="C12" s="5" t="s">
        <v>28</v>
      </c>
      <c r="D12" s="12">
        <v>200</v>
      </c>
      <c r="E12" s="12">
        <v>0.2</v>
      </c>
      <c r="F12" s="12">
        <v>0</v>
      </c>
      <c r="G12" s="12">
        <v>11</v>
      </c>
      <c r="H12" s="12">
        <v>45.6</v>
      </c>
      <c r="I12" s="39">
        <v>113</v>
      </c>
    </row>
    <row r="13" spans="2:9" ht="12.75">
      <c r="B13" s="50"/>
      <c r="C13" s="5"/>
      <c r="D13" s="12"/>
      <c r="E13" s="12"/>
      <c r="F13" s="12"/>
      <c r="G13" s="12"/>
      <c r="H13" s="12"/>
      <c r="I13" s="39"/>
    </row>
    <row r="14" spans="2:9" ht="12.75">
      <c r="B14" s="50"/>
      <c r="C14" s="5"/>
      <c r="D14" s="12"/>
      <c r="E14" s="12"/>
      <c r="F14" s="12"/>
      <c r="G14" s="12"/>
      <c r="H14" s="12"/>
      <c r="I14" s="39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380</v>
      </c>
      <c r="E17" s="13">
        <f>SUM(E9:E16)</f>
        <v>10.36</v>
      </c>
      <c r="F17" s="13">
        <f>SUM(F9:F16)</f>
        <v>14.76</v>
      </c>
      <c r="G17" s="13">
        <f>SUM(G9:G16)</f>
        <v>57.68</v>
      </c>
      <c r="H17" s="14">
        <f>SUM(H9:H16)</f>
        <v>446.85</v>
      </c>
      <c r="I17" s="11"/>
    </row>
    <row r="18" spans="2:9" ht="12.75">
      <c r="B18" s="8" t="s">
        <v>12</v>
      </c>
      <c r="C18" s="7"/>
      <c r="D18" s="14">
        <f>D17</f>
        <v>380</v>
      </c>
      <c r="E18" s="14">
        <f>E17</f>
        <v>10.36</v>
      </c>
      <c r="F18" s="14">
        <f>F17</f>
        <v>14.76</v>
      </c>
      <c r="G18" s="14">
        <f>G17</f>
        <v>57.68</v>
      </c>
      <c r="H18" s="14">
        <f>H17</f>
        <v>446.85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1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625" style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 t="s">
        <v>35</v>
      </c>
    </row>
    <row r="3" spans="3:5" ht="12.75">
      <c r="C3" s="4" t="s">
        <v>3</v>
      </c>
      <c r="D3" s="17"/>
      <c r="E3" s="2"/>
    </row>
    <row r="4" spans="3:5" ht="12.75">
      <c r="C4" s="4" t="s">
        <v>13</v>
      </c>
      <c r="D4" s="18">
        <f>'Д06'!D4</f>
        <v>2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1" t="s">
        <v>4</v>
      </c>
      <c r="C7" s="51" t="s">
        <v>0</v>
      </c>
      <c r="D7" s="51" t="s">
        <v>8</v>
      </c>
      <c r="E7" s="51" t="s">
        <v>9</v>
      </c>
      <c r="F7" s="51"/>
      <c r="G7" s="51"/>
      <c r="H7" s="51" t="s">
        <v>14</v>
      </c>
      <c r="I7" s="51" t="s">
        <v>1</v>
      </c>
    </row>
    <row r="8" spans="2:9" ht="22.5" customHeight="1">
      <c r="B8" s="51"/>
      <c r="C8" s="51"/>
      <c r="D8" s="51"/>
      <c r="E8" s="6" t="s">
        <v>5</v>
      </c>
      <c r="F8" s="6" t="s">
        <v>6</v>
      </c>
      <c r="G8" s="6" t="s">
        <v>7</v>
      </c>
      <c r="H8" s="51"/>
      <c r="I8" s="51"/>
    </row>
    <row r="9" spans="2:9" ht="12.75">
      <c r="B9" s="50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0"/>
      <c r="C10" s="5" t="s">
        <v>45</v>
      </c>
      <c r="D10" s="12">
        <v>205</v>
      </c>
      <c r="E10" s="12">
        <v>7.79</v>
      </c>
      <c r="F10" s="12">
        <v>7.58</v>
      </c>
      <c r="G10" s="12">
        <v>31.57</v>
      </c>
      <c r="H10" s="12">
        <v>226.32</v>
      </c>
      <c r="I10" s="39">
        <v>168</v>
      </c>
    </row>
    <row r="11" spans="2:9" ht="12.75">
      <c r="B11" s="50"/>
      <c r="C11" s="5" t="s">
        <v>25</v>
      </c>
      <c r="D11" s="12">
        <v>10</v>
      </c>
      <c r="E11" s="12">
        <v>2.44</v>
      </c>
      <c r="F11" s="12">
        <v>2.36</v>
      </c>
      <c r="G11" s="12">
        <v>0</v>
      </c>
      <c r="H11" s="12">
        <v>31</v>
      </c>
      <c r="I11" s="39">
        <v>1</v>
      </c>
    </row>
    <row r="12" spans="2:9" ht="12.75">
      <c r="B12" s="50"/>
      <c r="C12" s="5" t="s">
        <v>22</v>
      </c>
      <c r="D12" s="12">
        <v>30</v>
      </c>
      <c r="E12" s="12">
        <v>2.13</v>
      </c>
      <c r="F12" s="12">
        <v>0.21</v>
      </c>
      <c r="G12" s="12">
        <v>13.26</v>
      </c>
      <c r="H12" s="12">
        <v>72</v>
      </c>
      <c r="I12" s="39">
        <v>119</v>
      </c>
    </row>
    <row r="13" spans="2:9" ht="12.75">
      <c r="B13" s="50"/>
      <c r="C13" s="5" t="s">
        <v>40</v>
      </c>
      <c r="D13" s="12">
        <v>200</v>
      </c>
      <c r="E13" s="12">
        <v>1.8</v>
      </c>
      <c r="F13" s="12">
        <v>1.2</v>
      </c>
      <c r="G13" s="12">
        <v>13.2</v>
      </c>
      <c r="H13" s="12">
        <v>69.9</v>
      </c>
      <c r="I13" s="39">
        <v>112</v>
      </c>
    </row>
    <row r="14" spans="2:9" ht="12.75">
      <c r="B14" s="50"/>
      <c r="C14" s="5"/>
      <c r="D14" s="12"/>
      <c r="E14" s="12"/>
      <c r="F14" s="12"/>
      <c r="G14" s="12"/>
      <c r="H14" s="12"/>
      <c r="I14" s="10"/>
    </row>
    <row r="15" spans="2:9" ht="12.75">
      <c r="B15" s="50"/>
      <c r="C15" s="5"/>
      <c r="D15" s="12"/>
      <c r="E15" s="12"/>
      <c r="F15" s="12"/>
      <c r="G15" s="12"/>
      <c r="H15" s="12"/>
      <c r="I15" s="10"/>
    </row>
    <row r="16" spans="2:9" ht="12.75">
      <c r="B16" s="50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445</v>
      </c>
      <c r="E17" s="13">
        <f>SUM(E9:E16)</f>
        <v>14.16</v>
      </c>
      <c r="F17" s="13">
        <f>SUM(F9:F16)</f>
        <v>11.35</v>
      </c>
      <c r="G17" s="13">
        <f>SUM(G9:G16)</f>
        <v>58.03</v>
      </c>
      <c r="H17" s="14">
        <f>SUM(H9:H16)</f>
        <v>399.22</v>
      </c>
      <c r="I17" s="11"/>
    </row>
    <row r="18" spans="2:9" ht="12.75">
      <c r="B18" s="8" t="s">
        <v>12</v>
      </c>
      <c r="C18" s="7"/>
      <c r="D18" s="14">
        <f>D17</f>
        <v>445</v>
      </c>
      <c r="E18" s="14">
        <f>E17</f>
        <v>14.16</v>
      </c>
      <c r="F18" s="14">
        <f>F17</f>
        <v>11.35</v>
      </c>
      <c r="G18" s="14">
        <f>G17</f>
        <v>58.03</v>
      </c>
      <c r="H18" s="14">
        <f>H17</f>
        <v>399.22</v>
      </c>
      <c r="I18" s="11"/>
    </row>
  </sheetData>
  <sheetProtection/>
  <mergeCells count="7">
    <mergeCell ref="H7:H8"/>
    <mergeCell ref="I7:I8"/>
    <mergeCell ref="B9:B16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Наговицина Е.В.</dc:creator>
  <cp:keywords/>
  <dc:description/>
  <cp:lastModifiedBy>Наталья Леонидовна</cp:lastModifiedBy>
  <cp:lastPrinted>2020-12-25T04:17:26Z</cp:lastPrinted>
  <dcterms:created xsi:type="dcterms:W3CDTF">2015-10-09T01:50:55Z</dcterms:created>
  <dcterms:modified xsi:type="dcterms:W3CDTF">2021-08-25T10:30:41Z</dcterms:modified>
  <cp:category/>
  <cp:version/>
  <cp:contentType/>
  <cp:contentStatus/>
</cp:coreProperties>
</file>